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<sst xmlns="http://schemas.openxmlformats.org/spreadsheetml/2006/main" count="385" uniqueCount="251">
  <si>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</si>
  <si>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</si>
  <si>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</si>
  <si>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</si>
  <si>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</si>
  <si>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</si>
  <si>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</si>
  <si>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</si>
  <si>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</si>
  <si>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</si>
  <si>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</si>
  <si>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</si>
  <si>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</si>
  <si>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</si>
  <si>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</si>
  <si>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</si>
  <si>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</si>
  <si>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</si>
  <si>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</si>
  <si>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</si>
  <si>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</si>
  <si>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</si>
  <si>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</si>
  <si>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</si>
  <si>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</si>
  <si>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</si>
  <si>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</si>
  <si>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</si>
  <si>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</si>
  <si>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</si>
  <si>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</si>
  <si>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</si>
  <si>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</si>
  <si>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</si>
  <si>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</si>
  <si>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</si>
  <si>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</si>
  <si>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</si>
  <si>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</si>
  <si>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</si>
  <si>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</si>
  <si>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</si>
  <si>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</si>
  <si>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</si>
  <si>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</si>
  <si>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</si>
  <si>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</si>
  <si>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</si>
  <si>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</si>
  <si>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</si>
  <si>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</si>
  <si>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</si>
  <si>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</si>
  <si>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</si>
  <si>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</si>
  <si>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</si>
  <si>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</si>
  <si>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</si>
  <si>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</si>
  <si>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</si>
  <si>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</si>
  <si>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</si>
  <si>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</si>
  <si>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</si>
  <si>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</si>
  <si>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</si>
  <si>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</si>
  <si>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</si>
  <si>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</si>
  <si>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</si>
  <si>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</si>
  <si>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</si>
  <si>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</si>
  <si>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</si>
  <si>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</si>
  <si>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</si>
  <si>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</si>
  <si>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</si>
  <si>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</si>
  <si>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</si>
  <si>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</si>
  <si>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</si>
  <si>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</si>
  <si>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</si>
  <si>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</si>
  <si>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</si>
  <si>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</si>
  <si>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</si>
  <si>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</si>
  <si>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</si>
  <si>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</si>
  <si>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</si>
  <si>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</si>
  <si>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</si>
  <si>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</si>
  <si>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</si>
  <si>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</si>
  <si>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</si>
  <si>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</si>
  <si>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</si>
  <si>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</si>
  <si>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</si>
  <si>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</si>
  <si>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</si>
  <si>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</si>
  <si>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</si>
  <si>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</si>
  <si>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</si>
  <si>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</si>
  <si>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</si>
  <si>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</si>
  <si>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</si>
  <si>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</si>
  <si>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</si>
  <si>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</si>
  <si>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</si>
  <si>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</si>
  <si>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</si>
  <si>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</si>
  <si>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</si>
  <si>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</si>
  <si>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</si>
  <si>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</si>
  <si>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</si>
  <si>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</si>
  <si>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</si>
  <si>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</si>
  <si>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</si>
  <si>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</si>
  <si>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</si>
  <si>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</si>
  <si>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</si>
  <si>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</si>
  <si>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</si>
  <si>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</si>
  <si>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</si>
  <si>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</si>
  <si>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</si>
  <si>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</si>
  <si>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</si>
  <si>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</si>
  <si>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</si>
  <si>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</si>
  <si>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</si>
  <si>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</si>
  <si>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</si>
  <si>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</si>
  <si>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</si>
  <si>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</si>
  <si>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</si>
  <si>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</si>
  <si>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</si>
  <si>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</si>
  <si>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</si>
  <si>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</si>
  <si>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</si>
  <si>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</si>
  <si>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</si>
  <si>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</si>
  <si>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</si>
  <si>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</si>
  <si>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</si>
  <si>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</si>
  <si>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</si>
  <si>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</si>
  <si>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</si>
  <si>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</si>
  <si>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</si>
  <si>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</si>
  <si>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</si>
  <si>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</si>
  <si>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</si>
  <si>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</si>
  <si>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</si>
  <si>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</si>
  <si>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</si>
  <si>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</si>
  <si>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</si>
  <si>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</si>
  <si>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</si>
  <si>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</si>
  <si>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</si>
  <si>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</si>
  <si>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</si>
  <si>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</si>
  <si>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</si>
  <si>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</si>
  <si>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</si>
  <si>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</si>
  <si>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</si>
  <si>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</si>
  <si>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</si>
  <si>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</si>
  <si>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</si>
  <si>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</si>
  <si>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</si>
  <si>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</si>
  <si>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</si>
  <si>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</si>
  <si>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</si>
  <si>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</si>
  <si>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</si>
  <si>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</si>
  <si>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</si>
  <si>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</si>
  <si>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</si>
  <si>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</si>
  <si>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</si>
  <si>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</si>
  <si>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</si>
  <si>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</si>
  <si>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</si>
  <si>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</si>
  <si>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</si>
  <si>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</si>
  <si>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</si>
  <si>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</si>
  <si>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</si>
  <si>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</si>
  <si>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</si>
  <si>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</si>
  <si>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</si>
  <si>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</si>
  <si>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</si>
  <si>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</si>
  <si>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</si>
  <si>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</si>
  <si>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</si>
  <si>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</si>
  <si>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</si>
  <si>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</si>
  <si>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</si>
  <si>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</si>
  <si>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</si>
  <si>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</si>
  <si>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</si>
  <si>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</si>
  <si>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</si>
  <si>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</si>
  <si>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</si>
  <si>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</si>
  <si>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</si>
  <si>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</si>
  <si>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</si>
  <si>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</si>
  <si>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</si>
  <si>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(Theo QĐ số 989/QĐ-UBND ngày 17/06/2020 v/v Công bố giá ca máy và thiết bị TCXD trên địa bàn tỉnh Bắc Giang của UBND tỉnh Bắc Giang)</t>
  </si>
  <si>
    <t>Khu vực II</t>
  </si>
  <si>
    <t>Khu vực III</t>
  </si>
  <si>
    <t>Khu vực IV</t>
  </si>
  <si>
    <t>&amp; Quyết định số 292/QĐ-SXD ngày 15/10/2021 của Sở Xây dựng tỉnh Bắc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</si>
</sst>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M3" sqref="M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244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250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247</v>
      </c>
      <c r="H6" s="6" t="s">
        <v>248</v>
      </c>
      <c r="I6" s="17" t="s">
        <v>249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3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167289.47368421053</v>
      </c>
      <c r="I9" s="51">
        <f t="shared" si="0"/>
        <v>156098.68421052632</v>
      </c>
      <c r="N9" s="52">
        <f>ROUND(IF($N$8=1,$G9,IF($N$8=2,$H9,IF($N$8=3,$I9,IF($N$8=4,$J9,IF($N$8=5,$K9,IF($N$8=6,$L9)))))),1)</f>
        <v>156098.7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197401.5789473684</v>
      </c>
      <c r="I10" s="51">
        <f t="shared" si="0"/>
        <v>184196.44736842104</v>
      </c>
      <c r="N10" s="52">
        <f aca="true" t="shared" si="1" ref="N10:N48">ROUND(IF($N$8=1,$G10,IF($N$8=2,$H10,IF($N$8=3,$I10,IF($N$8=4,$J10,IF($N$8=5,$K10,IF($N$8=6,$L10)))))),1)</f>
        <v>184196.4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214966.9736842105</v>
      </c>
      <c r="I11" s="51">
        <f t="shared" si="0"/>
        <v>200586.8092105263</v>
      </c>
      <c r="N11" s="52">
        <f t="shared" si="1"/>
        <v>200586.8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232532.3684210526</v>
      </c>
      <c r="I12" s="51">
        <f t="shared" si="0"/>
        <v>216977.17105263157</v>
      </c>
      <c r="N12" s="52">
        <f t="shared" si="1"/>
        <v>216977.2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254280</v>
      </c>
      <c r="I13" s="13">
        <v>237270</v>
      </c>
      <c r="J13" s="24"/>
      <c r="K13" s="24"/>
      <c r="L13" s="24"/>
      <c r="N13" s="52">
        <f t="shared" si="1"/>
        <v>237270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276027.63157894736</v>
      </c>
      <c r="I14" s="51">
        <f t="shared" si="0"/>
        <v>257562.82894736843</v>
      </c>
      <c r="N14" s="52">
        <f t="shared" si="1"/>
        <v>257562.8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300284.60526315786</v>
      </c>
      <c r="I15" s="51">
        <f t="shared" si="0"/>
        <v>280197.1381578947</v>
      </c>
      <c r="N15" s="52">
        <f t="shared" si="1"/>
        <v>280197.1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324541.5789473684</v>
      </c>
      <c r="I16" s="51">
        <f t="shared" si="0"/>
        <v>302831.44736842107</v>
      </c>
      <c r="N16" s="52">
        <f t="shared" si="1"/>
        <v>302831.4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384765.7894736842</v>
      </c>
      <c r="I17" s="51">
        <f t="shared" si="0"/>
        <v>359026.9736842105</v>
      </c>
      <c r="N17" s="52">
        <f t="shared" si="1"/>
        <v>359027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453354.47368421056</v>
      </c>
      <c r="I18" s="51">
        <f t="shared" si="0"/>
        <v>423027.4342105263</v>
      </c>
      <c r="N18" s="52">
        <f t="shared" si="1"/>
        <v>423027.4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190677.63157894736</v>
      </c>
      <c r="I19" s="51">
        <f t="shared" si="2"/>
        <v>184526.31578947368</v>
      </c>
      <c r="N19" s="52">
        <f t="shared" si="1"/>
        <v>184526.3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224999.60526315786</v>
      </c>
      <c r="I20" s="51">
        <f t="shared" si="2"/>
        <v>217741.05263157893</v>
      </c>
      <c r="N20" s="52">
        <f t="shared" si="1"/>
        <v>217741.1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245020.75657894736</v>
      </c>
      <c r="I21" s="51">
        <f t="shared" si="2"/>
        <v>237116.31578947368</v>
      </c>
      <c r="N21" s="52">
        <f t="shared" si="1"/>
        <v>237116.3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265041.9078947368</v>
      </c>
      <c r="I22" s="51">
        <f t="shared" si="2"/>
        <v>256491.5789473684</v>
      </c>
      <c r="N22" s="52">
        <f t="shared" si="1"/>
        <v>256491.6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289830</v>
      </c>
      <c r="I23" s="12">
        <v>280480</v>
      </c>
      <c r="J23" s="24"/>
      <c r="K23" s="24"/>
      <c r="L23" s="24"/>
      <c r="N23" s="52">
        <f t="shared" si="1"/>
        <v>280480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314618.09210526315</v>
      </c>
      <c r="I24" s="51">
        <f t="shared" si="3"/>
        <v>304468.4210526316</v>
      </c>
      <c r="N24" s="52">
        <f t="shared" si="1"/>
        <v>304468.4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342266.3486842105</v>
      </c>
      <c r="I25" s="51">
        <f t="shared" si="3"/>
        <v>331224.7368421052</v>
      </c>
      <c r="N25" s="52">
        <f t="shared" si="1"/>
        <v>331224.7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369914.60526315786</v>
      </c>
      <c r="I26" s="51">
        <f t="shared" si="3"/>
        <v>357981.05263157893</v>
      </c>
      <c r="N26" s="52">
        <f t="shared" si="1"/>
        <v>357981.1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438558.55263157893</v>
      </c>
      <c r="I27" s="51">
        <f t="shared" si="3"/>
        <v>424410.5263157895</v>
      </c>
      <c r="N27" s="52">
        <f t="shared" si="1"/>
        <v>424410.5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516736.3815789474</v>
      </c>
      <c r="I28" s="51">
        <f t="shared" si="3"/>
        <v>500066.3157894737</v>
      </c>
      <c r="N28" s="52">
        <f t="shared" si="1"/>
        <v>500066.3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194078.94736842104</v>
      </c>
      <c r="I29" s="51">
        <f t="shared" si="4"/>
        <v>186842.1052631579</v>
      </c>
      <c r="N29" s="52">
        <f t="shared" si="1"/>
        <v>186842.1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229013.15789473683</v>
      </c>
      <c r="I30" s="51">
        <f t="shared" si="4"/>
        <v>220473.68421052632</v>
      </c>
      <c r="N30" s="52">
        <f t="shared" si="1"/>
        <v>220473.7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249391.44736842104</v>
      </c>
      <c r="I31" s="51">
        <f t="shared" si="4"/>
        <v>240092.1052631579</v>
      </c>
      <c r="N31" s="52">
        <f t="shared" si="1"/>
        <v>240092.1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269769.7368421053</v>
      </c>
      <c r="I32" s="51">
        <f t="shared" si="4"/>
        <v>259710.52631578947</v>
      </c>
      <c r="N32" s="52">
        <f t="shared" si="1"/>
        <v>259710.5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295000</v>
      </c>
      <c r="I33" s="12">
        <v>284000</v>
      </c>
      <c r="J33" s="24"/>
      <c r="K33" s="24"/>
      <c r="L33" s="24"/>
      <c r="N33" s="52">
        <f t="shared" si="1"/>
        <v>284000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320230.2631578947</v>
      </c>
      <c r="I34" s="51">
        <f t="shared" si="5"/>
        <v>308289.4736842105</v>
      </c>
      <c r="N34" s="52">
        <f t="shared" si="1"/>
        <v>308289.5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348371.7105263158</v>
      </c>
      <c r="I35" s="51">
        <f t="shared" si="5"/>
        <v>335381.5789473684</v>
      </c>
      <c r="N35" s="52">
        <f t="shared" si="1"/>
        <v>335381.6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376513.15789473685</v>
      </c>
      <c r="I36" s="51">
        <f t="shared" si="5"/>
        <v>362473.6842105263</v>
      </c>
      <c r="N36" s="52">
        <f t="shared" si="1"/>
        <v>362473.7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446381.5789473684</v>
      </c>
      <c r="I37" s="51">
        <f t="shared" si="5"/>
        <v>429736.84210526315</v>
      </c>
      <c r="N37" s="52">
        <f t="shared" si="1"/>
        <v>429736.8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525953.947368421</v>
      </c>
      <c r="I38" s="51">
        <f t="shared" si="5"/>
        <v>506342.10526315786</v>
      </c>
      <c r="N38" s="52">
        <f t="shared" si="1"/>
        <v>506342.1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194078.94736842104</v>
      </c>
      <c r="I39" s="51">
        <f t="shared" si="6"/>
        <v>186842.1052631579</v>
      </c>
      <c r="N39" s="52">
        <f t="shared" si="1"/>
        <v>186842.1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229013.15789473683</v>
      </c>
      <c r="I40" s="51">
        <f t="shared" si="6"/>
        <v>220473.68421052632</v>
      </c>
      <c r="N40" s="52">
        <f t="shared" si="1"/>
        <v>220473.7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249391.44736842104</v>
      </c>
      <c r="I41" s="51">
        <f t="shared" si="6"/>
        <v>240092.1052631579</v>
      </c>
      <c r="N41" s="52">
        <f t="shared" si="1"/>
        <v>240092.1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269769.7368421053</v>
      </c>
      <c r="I42" s="51">
        <f t="shared" si="6"/>
        <v>259710.52631578947</v>
      </c>
      <c r="N42" s="52">
        <f t="shared" si="1"/>
        <v>259710.5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295000</v>
      </c>
      <c r="I43" s="12">
        <v>284000</v>
      </c>
      <c r="J43" s="24"/>
      <c r="K43" s="24"/>
      <c r="L43" s="24"/>
      <c r="N43" s="52">
        <f t="shared" si="1"/>
        <v>284000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320230.2631578947</v>
      </c>
      <c r="I44" s="51">
        <f t="shared" si="7"/>
        <v>308289.4736842105</v>
      </c>
      <c r="N44" s="52">
        <f t="shared" si="1"/>
        <v>308289.5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348371.7105263158</v>
      </c>
      <c r="I45" s="51">
        <f t="shared" si="7"/>
        <v>335381.5789473684</v>
      </c>
      <c r="N45" s="52">
        <f t="shared" si="1"/>
        <v>335381.6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376513.15789473685</v>
      </c>
      <c r="I46" s="51">
        <f t="shared" si="7"/>
        <v>362473.6842105263</v>
      </c>
      <c r="N46" s="52">
        <f t="shared" si="1"/>
        <v>362473.7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446381.5789473684</v>
      </c>
      <c r="I47" s="51">
        <f t="shared" si="7"/>
        <v>429736.84210526315</v>
      </c>
      <c r="N47" s="52">
        <f t="shared" si="1"/>
        <v>429736.8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525953.947368421</v>
      </c>
      <c r="I48" s="51">
        <f t="shared" si="7"/>
        <v>506342.10526315786</v>
      </c>
      <c r="N48" s="52">
        <f t="shared" si="1"/>
        <v>506342.1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250000</v>
      </c>
      <c r="I49" s="51">
        <f>I$50*$F49/$F$50</f>
        <v>240677.96610169494</v>
      </c>
      <c r="N49" s="52">
        <f aca="true" t="shared" si="8" ref="N49:N95">ROUND(IF($N$8=1,$G49,IF($N$8=2,$H49,IF($N$8=3,$I49,IF($N$8=4,$J49,IF($N$8=5,$K49,IF($N$8=6,$L49)))))),1)</f>
        <v>240678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295000</v>
      </c>
      <c r="I50" s="12">
        <v>284000</v>
      </c>
      <c r="N50" s="52">
        <f t="shared" si="8"/>
        <v>284000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350000</v>
      </c>
      <c r="I51" s="51">
        <f t="shared" si="9"/>
        <v>336949.1525423729</v>
      </c>
      <c r="N51" s="52">
        <f t="shared" si="8"/>
        <v>336949.2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412500</v>
      </c>
      <c r="I52" s="51">
        <f t="shared" si="9"/>
        <v>397118.64406779665</v>
      </c>
      <c r="N52" s="52">
        <f t="shared" si="8"/>
        <v>397118.6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220000</v>
      </c>
      <c r="I53" s="51">
        <f t="shared" si="10"/>
        <v>211428.57142857145</v>
      </c>
      <c r="N53" s="52">
        <f t="shared" si="8"/>
        <v>211428.6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248599.99999999997</v>
      </c>
      <c r="I54" s="51">
        <f t="shared" si="10"/>
        <v>238914.28571428568</v>
      </c>
      <c r="N54" s="52">
        <f t="shared" si="8"/>
        <v>238914.3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277200</v>
      </c>
      <c r="I55" s="51">
        <f>I$56*$F55/$F$56</f>
        <v>266400</v>
      </c>
      <c r="N55" s="52">
        <f t="shared" si="8"/>
        <v>266400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308000</v>
      </c>
      <c r="I56" s="13">
        <v>296000</v>
      </c>
      <c r="J56" s="22"/>
      <c r="K56" s="22"/>
      <c r="L56" s="22"/>
      <c r="N56" s="52">
        <f t="shared" si="8"/>
        <v>296000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336600</v>
      </c>
      <c r="I57" s="51">
        <f t="shared" si="11"/>
        <v>323485.7142857143</v>
      </c>
      <c r="N57" s="52">
        <f t="shared" si="8"/>
        <v>323485.7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365200</v>
      </c>
      <c r="I58" s="51">
        <f t="shared" si="11"/>
        <v>350971.4285714286</v>
      </c>
      <c r="N58" s="52">
        <f t="shared" si="8"/>
        <v>350971.4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393800</v>
      </c>
      <c r="I59" s="51">
        <f t="shared" si="11"/>
        <v>378457.1428571429</v>
      </c>
      <c r="N59" s="52">
        <f t="shared" si="8"/>
        <v>378457.1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424600</v>
      </c>
      <c r="I60" s="68">
        <f t="shared" si="11"/>
        <v>408057.1428571429</v>
      </c>
      <c r="N60" s="52">
        <f t="shared" si="8"/>
        <v>408057.1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220000</v>
      </c>
      <c r="I61" s="68">
        <f t="shared" si="12"/>
        <v>211428.57142857145</v>
      </c>
      <c r="N61" s="52">
        <f t="shared" si="8"/>
        <v>211428.6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248599.99999999997</v>
      </c>
      <c r="I62" s="68">
        <f t="shared" si="12"/>
        <v>238914.28571428568</v>
      </c>
      <c r="N62" s="52">
        <f t="shared" si="8"/>
        <v>238914.3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277200</v>
      </c>
      <c r="I63" s="68">
        <f t="shared" si="12"/>
        <v>266400</v>
      </c>
      <c r="N63" s="52">
        <f t="shared" si="8"/>
        <v>266400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308000</v>
      </c>
      <c r="I64" s="13">
        <v>296000</v>
      </c>
      <c r="J64" s="22"/>
      <c r="K64" s="22"/>
      <c r="L64" s="22"/>
      <c r="N64" s="52">
        <f t="shared" si="8"/>
        <v>296000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336600</v>
      </c>
      <c r="I65" s="68">
        <f>I$64*$F65/$F$64</f>
        <v>323485.7142857143</v>
      </c>
      <c r="N65" s="52">
        <f t="shared" si="8"/>
        <v>323485.7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365200</v>
      </c>
      <c r="I66" s="68">
        <f t="shared" si="13"/>
        <v>350971.4285714286</v>
      </c>
      <c r="N66" s="52">
        <f t="shared" si="8"/>
        <v>350971.4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393800</v>
      </c>
      <c r="I67" s="68">
        <f>I$64*$F67/$F$64</f>
        <v>378457.1428571429</v>
      </c>
      <c r="N67" s="52">
        <f t="shared" si="8"/>
        <v>378457.1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424600</v>
      </c>
      <c r="I68" s="68">
        <f>I$64*$F68/$F$64</f>
        <v>408057.1428571429</v>
      </c>
      <c r="N68" s="52">
        <f t="shared" si="8"/>
        <v>408057.1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220000</v>
      </c>
      <c r="I69" s="68">
        <f t="shared" si="14"/>
        <v>211428.57142857145</v>
      </c>
      <c r="N69" s="52">
        <f t="shared" si="8"/>
        <v>211428.6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248599.99999999997</v>
      </c>
      <c r="I70" s="68">
        <f t="shared" si="14"/>
        <v>238914.28571428568</v>
      </c>
      <c r="N70" s="52">
        <f t="shared" si="8"/>
        <v>238914.3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277200</v>
      </c>
      <c r="I71" s="68">
        <f t="shared" si="14"/>
        <v>266400</v>
      </c>
      <c r="N71" s="52">
        <f t="shared" si="8"/>
        <v>266400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308000</v>
      </c>
      <c r="I72" s="13">
        <v>296000</v>
      </c>
      <c r="J72" s="22"/>
      <c r="K72" s="22"/>
      <c r="L72" s="22"/>
      <c r="N72" s="52">
        <f t="shared" si="8"/>
        <v>296000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336600</v>
      </c>
      <c r="I73" s="68">
        <f t="shared" si="15"/>
        <v>323485.7142857143</v>
      </c>
      <c r="N73" s="52">
        <f t="shared" si="8"/>
        <v>323485.7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365200</v>
      </c>
      <c r="I74" s="68">
        <f t="shared" si="15"/>
        <v>350971.4285714286</v>
      </c>
      <c r="N74" s="52">
        <f t="shared" si="8"/>
        <v>350971.4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393800</v>
      </c>
      <c r="I75" s="68">
        <f t="shared" si="15"/>
        <v>378457.1428571429</v>
      </c>
      <c r="N75" s="52">
        <f t="shared" si="8"/>
        <v>378457.1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424600</v>
      </c>
      <c r="I76" s="68">
        <f>I$72*$F76/$F$72</f>
        <v>408057.1428571429</v>
      </c>
      <c r="N76" s="52">
        <f t="shared" si="8"/>
        <v>408057.1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220000</v>
      </c>
      <c r="I77" s="68">
        <f t="shared" si="16"/>
        <v>211428.57142857145</v>
      </c>
      <c r="N77" s="52">
        <f t="shared" si="8"/>
        <v>211428.6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248599.99999999997</v>
      </c>
      <c r="I78" s="68">
        <f t="shared" si="16"/>
        <v>238914.28571428568</v>
      </c>
      <c r="N78" s="52">
        <f t="shared" si="8"/>
        <v>238914.3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277200</v>
      </c>
      <c r="I79" s="68">
        <f t="shared" si="16"/>
        <v>266400</v>
      </c>
      <c r="N79" s="52">
        <f t="shared" si="8"/>
        <v>266400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308000</v>
      </c>
      <c r="I80" s="13">
        <v>296000</v>
      </c>
      <c r="J80" s="22"/>
      <c r="K80" s="22"/>
      <c r="L80" s="22"/>
      <c r="N80" s="52">
        <f t="shared" si="8"/>
        <v>296000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336600</v>
      </c>
      <c r="I81" s="68">
        <f aca="true" t="shared" si="17" ref="H81:I84">I$80*$F81/$F$80</f>
        <v>323485.7142857143</v>
      </c>
      <c r="N81" s="52">
        <f t="shared" si="8"/>
        <v>323485.7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365200</v>
      </c>
      <c r="I82" s="68">
        <f t="shared" si="17"/>
        <v>350971.4285714286</v>
      </c>
      <c r="N82" s="52">
        <f t="shared" si="8"/>
        <v>350971.4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393800</v>
      </c>
      <c r="I83" s="68">
        <f t="shared" si="17"/>
        <v>378457.1428571429</v>
      </c>
      <c r="N83" s="52">
        <f t="shared" si="8"/>
        <v>378457.1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424600</v>
      </c>
      <c r="I84" s="68">
        <f>I$80*$F84/$F$80</f>
        <v>408057.1428571429</v>
      </c>
      <c r="N84" s="52">
        <f t="shared" si="8"/>
        <v>408057.1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220000</v>
      </c>
      <c r="I85" s="68">
        <f t="shared" si="18"/>
        <v>211428.57142857145</v>
      </c>
      <c r="N85" s="52">
        <f t="shared" si="8"/>
        <v>211428.6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248599.99999999997</v>
      </c>
      <c r="I86" s="68">
        <f t="shared" si="18"/>
        <v>238914.28571428568</v>
      </c>
      <c r="N86" s="52">
        <f t="shared" si="8"/>
        <v>238914.3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277200</v>
      </c>
      <c r="I87" s="68">
        <f t="shared" si="18"/>
        <v>266400</v>
      </c>
      <c r="N87" s="52">
        <f t="shared" si="8"/>
        <v>266400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308000</v>
      </c>
      <c r="I88" s="13">
        <v>296000</v>
      </c>
      <c r="J88" s="22"/>
      <c r="K88" s="22"/>
      <c r="L88" s="22"/>
      <c r="N88" s="52">
        <f t="shared" si="8"/>
        <v>296000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336600</v>
      </c>
      <c r="I89" s="68">
        <f aca="true" t="shared" si="19" ref="H89:I92">I$88*$F89/$F$88</f>
        <v>323485.7142857143</v>
      </c>
      <c r="N89" s="52">
        <f t="shared" si="8"/>
        <v>323485.7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365200</v>
      </c>
      <c r="I90" s="68">
        <f t="shared" si="19"/>
        <v>350971.4285714286</v>
      </c>
      <c r="N90" s="52">
        <f t="shared" si="8"/>
        <v>350971.4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393800</v>
      </c>
      <c r="I91" s="68">
        <f t="shared" si="19"/>
        <v>378457.1428571429</v>
      </c>
      <c r="N91" s="52">
        <f t="shared" si="8"/>
        <v>378457.1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424600</v>
      </c>
      <c r="I92" s="68">
        <f>I$88*$F92/$F$88</f>
        <v>408057.1428571429</v>
      </c>
      <c r="N92" s="52">
        <f t="shared" si="8"/>
        <v>408057.1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460576.92307692306</v>
      </c>
      <c r="N93" s="52">
        <f t="shared" si="8"/>
        <v>460576.9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527000</v>
      </c>
      <c r="I94" s="13">
        <v>479000</v>
      </c>
      <c r="J94" s="22"/>
      <c r="K94" s="22"/>
      <c r="L94" s="22"/>
      <c r="N94" s="52">
        <f t="shared" si="8"/>
        <v>479000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497423.07692307694</v>
      </c>
      <c r="N95" s="52">
        <f t="shared" si="8"/>
        <v>497423.1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365853.6585365854</v>
      </c>
      <c r="I104" s="68">
        <f>I$105*$F104/$F$105</f>
        <v>365853.6585365854</v>
      </c>
      <c r="N104" s="52">
        <f t="shared" si="20"/>
        <v>365853.7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375000</v>
      </c>
      <c r="I105" s="13">
        <v>375000</v>
      </c>
      <c r="J105" s="22"/>
      <c r="K105" s="22"/>
      <c r="L105" s="22"/>
      <c r="N105" s="52">
        <f t="shared" si="20"/>
        <v>375000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384146.34146341466</v>
      </c>
      <c r="I106" s="68">
        <f>I$105*$F106/$F$105</f>
        <v>384146.34146341466</v>
      </c>
      <c r="N106" s="52">
        <f t="shared" si="20"/>
        <v>384146.3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331014.6341463415</v>
      </c>
      <c r="I107" s="68">
        <f>I$108*$F107/$F$108</f>
        <v>331014.6341463415</v>
      </c>
      <c r="N107" s="52">
        <f t="shared" si="20"/>
        <v>331014.6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339290</v>
      </c>
      <c r="I108" s="13">
        <v>339290</v>
      </c>
      <c r="J108" s="22"/>
      <c r="K108" s="22"/>
      <c r="L108" s="22"/>
      <c r="N108" s="52">
        <f t="shared" si="20"/>
        <v>339290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347565.3658536586</v>
      </c>
      <c r="I109" s="68">
        <f>I$108*$F109/$F$108</f>
        <v>347565.3658536586</v>
      </c>
      <c r="N109" s="52">
        <f t="shared" si="20"/>
        <v>347565.4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247787.6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280000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322123.9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364247.8</v>
      </c>
    </row>
    <row r="114" spans="1:14" ht="22.5" customHeight="1">
      <c r="A114" s="22" t="s">
        <v>122</v>
      </c>
      <c r="B114" s="93">
        <v>4</v>
      </c>
      <c r="C114" s="94" t="s">
        <v>241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247787.6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280000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322123.9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364247.8</v>
      </c>
    </row>
    <row r="118" spans="1:14" ht="22.5" customHeight="1">
      <c r="A118" s="22" t="s">
        <v>115</v>
      </c>
      <c r="B118" s="93">
        <v>5</v>
      </c>
      <c r="C118" s="94" t="s">
        <v>242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286058.25242718443</v>
      </c>
      <c r="N118" s="52">
        <f t="shared" si="20"/>
        <v>286058.3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296000</v>
      </c>
      <c r="I119" s="13">
        <v>294640</v>
      </c>
      <c r="J119" s="22"/>
      <c r="K119" s="22"/>
      <c r="L119" s="22"/>
      <c r="N119" s="52">
        <f t="shared" si="20"/>
        <v>294640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303221.74757281557</v>
      </c>
      <c r="N120" s="52">
        <f t="shared" si="20"/>
        <v>303221.7</v>
      </c>
    </row>
    <row r="121" spans="1:14" ht="22.5" customHeight="1">
      <c r="A121" s="22" t="s">
        <v>238</v>
      </c>
      <c r="B121" s="93">
        <v>6</v>
      </c>
      <c r="C121" s="94" t="s">
        <v>243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462727.3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509000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573781.8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643190.9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477934.3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509000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540065.7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477934.3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509000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540065.7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246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245</v>
      </c>
      <c r="E141" s="26" t="s">
        <v>53</v>
      </c>
      <c r="F141" s="36">
        <v>13172.7</v>
      </c>
      <c r="G141" s="55">
        <v>1.02</v>
      </c>
      <c r="H141" s="57">
        <f>F141*G141</f>
        <v>13436.154</v>
      </c>
      <c r="K141" s="73"/>
      <c r="L141" s="73"/>
      <c r="N141" s="76">
        <f>ROUND(F141,1)</f>
        <v>13172.7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10309.1</v>
      </c>
      <c r="G142" s="55">
        <v>1.03</v>
      </c>
      <c r="H142" s="57">
        <f>F142*G142</f>
        <v>10618.373000000001</v>
      </c>
      <c r="K142" s="73"/>
      <c r="L142" s="73"/>
      <c r="N142" s="76">
        <f>ROUND(F142,1)</f>
        <v>10309.1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246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13172.7</v>
      </c>
      <c r="G151" s="55">
        <v>1.02</v>
      </c>
      <c r="H151" s="57">
        <f>F151*G151</f>
        <v>13436.154</v>
      </c>
      <c r="K151" s="73"/>
      <c r="L151" s="73"/>
      <c r="N151" s="76">
        <f>ROUND(F151,1)</f>
        <v>13172.7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10309.1</v>
      </c>
      <c r="G152" s="55">
        <v>1.03</v>
      </c>
      <c r="H152" s="57">
        <f>F152*G152</f>
        <v>10618.373000000001</v>
      </c>
      <c r="K152" s="73"/>
      <c r="L152" s="73"/>
      <c r="N152" s="76">
        <f>ROUND(F152,1)</f>
        <v>10309.1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2021-11-03T04:03:52Z</dcterms:modified>
  <cp:category/>
  <cp:version/>
  <cp:contentType/>
  <cp:contentStatus/>
</cp:coreProperties>
</file>